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hoconsulting-my.sharepoint.com/personal/derek_hooyman_dehoconsulting_nl/Documents/Wijkvereniging/2025/"/>
    </mc:Choice>
  </mc:AlternateContent>
  <xr:revisionPtr revIDLastSave="8" documentId="8_{DBEE6C68-3D93-4D1E-AA29-E609270D2CA9}" xr6:coauthVersionLast="47" xr6:coauthVersionMax="47" xr10:uidLastSave="{666028E2-9D1E-4DB6-9A30-EE04091BCEC1}"/>
  <bookViews>
    <workbookView xWindow="-110" yWindow="-110" windowWidth="19420" windowHeight="10300" tabRatio="598" xr2:uid="{00000000-000D-0000-FFFF-FFFF00000000}"/>
  </bookViews>
  <sheets>
    <sheet name="Begroting 2025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J7" i="1" l="1"/>
  <c r="G35" i="1" l="1"/>
  <c r="K13" i="1" l="1"/>
  <c r="H45" i="1" l="1"/>
  <c r="H38" i="1"/>
  <c r="H33" i="1"/>
  <c r="H13" i="1"/>
  <c r="H47" i="1" l="1"/>
  <c r="H49" i="1"/>
  <c r="K45" i="1" l="1"/>
  <c r="K38" i="1"/>
  <c r="K49" i="1" l="1"/>
  <c r="K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tc={5A59981D-91BA-41B2-90C7-5B39BF599CFD}</author>
    <author>tc={1C0F2558-22EC-4C34-B047-25C2A916044E}</author>
  </authors>
  <commentList>
    <comment ref="G17" authorId="0" shapeId="0" xr:uid="{5A59981D-91BA-41B2-90C7-5B39BF599CF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Eenmalige uitgave waar afgelopen jaren reserveringen voor gemaakt zijn</t>
      </text>
    </comment>
    <comment ref="G20" authorId="1" shapeId="0" xr:uid="{1C0F2558-22EC-4C34-B047-25C2A916044E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Bezorging 320 euro (4x80)
4x drukkosten 1300
Licentie opmaak 380</t>
      </text>
    </comment>
  </commentList>
</comments>
</file>

<file path=xl/sharedStrings.xml><?xml version="1.0" encoding="utf-8"?>
<sst xmlns="http://schemas.openxmlformats.org/spreadsheetml/2006/main" count="49" uniqueCount="43">
  <si>
    <t xml:space="preserve"> </t>
  </si>
  <si>
    <t>Begroting</t>
  </si>
  <si>
    <t>INKOMSTEN</t>
  </si>
  <si>
    <t>Contributie</t>
  </si>
  <si>
    <t>€</t>
  </si>
  <si>
    <t>Rente</t>
  </si>
  <si>
    <t xml:space="preserve">TOTAAL INKOMSTEN </t>
  </si>
  <si>
    <t>UITGAVEN</t>
  </si>
  <si>
    <t>Werkgroepen</t>
  </si>
  <si>
    <t>Buurtpreventie</t>
  </si>
  <si>
    <t>Wijkkrant</t>
  </si>
  <si>
    <t>Sport- en kinderactiviteiten</t>
  </si>
  <si>
    <t>Bestuur</t>
  </si>
  <si>
    <t xml:space="preserve">Overige </t>
  </si>
  <si>
    <t xml:space="preserve">TOTAAL UITGAVEN </t>
  </si>
  <si>
    <t>TOTAAL RESULTAAT</t>
  </si>
  <si>
    <t>Bijdrage gem Arnhem</t>
  </si>
  <si>
    <t xml:space="preserve">Diverse bestuursactiviteiten
</t>
  </si>
  <si>
    <t>Kosten vrijwilligers</t>
  </si>
  <si>
    <t xml:space="preserve">Wijkfeest / Lustrum </t>
  </si>
  <si>
    <t>Opslag</t>
  </si>
  <si>
    <t>Werkgroep groen</t>
  </si>
  <si>
    <t>Assurantie</t>
  </si>
  <si>
    <t>Bank</t>
  </si>
  <si>
    <t>Aanschaf materialen</t>
  </si>
  <si>
    <t>Accountants &amp; Administratie</t>
  </si>
  <si>
    <t>Begroting Wijkvereniging Paasberg en Wellenstein</t>
  </si>
  <si>
    <t>Werkgroep ouderen</t>
  </si>
  <si>
    <t>Appeldag</t>
  </si>
  <si>
    <t>Begroting 2025</t>
  </si>
  <si>
    <t>Jeu de boules Picknick</t>
  </si>
  <si>
    <t>Volleybal</t>
  </si>
  <si>
    <t>Website onderhoud</t>
  </si>
  <si>
    <t>Welkom nieuwe bewoners</t>
  </si>
  <si>
    <t xml:space="preserve">Overige omzet (QR-code) </t>
  </si>
  <si>
    <t>Zaalhuur Oost-Arnhem</t>
  </si>
  <si>
    <t>Licentie wijkkrant</t>
  </si>
  <si>
    <t>advertenties</t>
  </si>
  <si>
    <t>Realisatie</t>
  </si>
  <si>
    <t>(minus)</t>
  </si>
  <si>
    <t>Aanschaf koffiemachine</t>
  </si>
  <si>
    <t xml:space="preserve">Korting wijkkrant </t>
  </si>
  <si>
    <t>Gierzwaluw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</si>
</sst>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_-* #,##0.00\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164" fontId="2" fillId="0" borderId="0" xfId="1" applyNumberFormat="1" applyFont="1"/>
    <xf numFmtId="0" fontId="4" fillId="0" borderId="0" xfId="0" applyFont="1"/>
    <xf numFmtId="0" fontId="5" fillId="0" borderId="0" xfId="0" quotePrefix="1" applyFont="1"/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164" fontId="2" fillId="0" borderId="2" xfId="1" applyNumberFormat="1" applyFont="1" applyBorder="1"/>
    <xf numFmtId="164" fontId="2" fillId="0" borderId="0" xfId="1" applyNumberFormat="1" applyFont="1" applyBorder="1"/>
    <xf numFmtId="0" fontId="5" fillId="0" borderId="0" xfId="0" applyFont="1"/>
    <xf numFmtId="164" fontId="2" fillId="0" borderId="3" xfId="1" applyNumberFormat="1" applyFont="1" applyBorder="1"/>
    <xf numFmtId="0" fontId="2" fillId="0" borderId="0" xfId="0" quotePrefix="1" applyFont="1"/>
    <xf numFmtId="164" fontId="3" fillId="0" borderId="0" xfId="1" applyNumberFormat="1" applyFont="1"/>
    <xf numFmtId="0" fontId="9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1" xfId="0" quotePrefix="1" applyFont="1" applyFill="1" applyBorder="1" applyAlignment="1">
      <alignment horizontal="center"/>
    </xf>
    <xf numFmtId="0" fontId="3" fillId="2" borderId="1" xfId="0" applyFont="1" applyFill="1" applyBorder="1"/>
    <xf numFmtId="0" fontId="2" fillId="2" borderId="0" xfId="0" applyFont="1" applyFill="1"/>
    <xf numFmtId="164" fontId="2" fillId="2" borderId="0" xfId="1" applyNumberFormat="1" applyFont="1" applyFill="1"/>
    <xf numFmtId="164" fontId="9" fillId="2" borderId="0" xfId="1" applyNumberFormat="1" applyFont="1" applyFill="1"/>
    <xf numFmtId="164" fontId="2" fillId="2" borderId="2" xfId="1" applyNumberFormat="1" applyFont="1" applyFill="1" applyBorder="1"/>
    <xf numFmtId="164" fontId="9" fillId="2" borderId="1" xfId="1" applyNumberFormat="1" applyFont="1" applyFill="1" applyBorder="1"/>
    <xf numFmtId="164" fontId="2" fillId="2" borderId="1" xfId="1" applyNumberFormat="1" applyFont="1" applyFill="1" applyBorder="1"/>
    <xf numFmtId="164" fontId="2" fillId="2" borderId="0" xfId="1" applyNumberFormat="1" applyFont="1" applyFill="1" applyBorder="1"/>
    <xf numFmtId="0" fontId="2" fillId="2" borderId="0" xfId="0" applyFont="1" applyFill="1" applyAlignment="1">
      <alignment horizontal="right"/>
    </xf>
    <xf numFmtId="164" fontId="2" fillId="0" borderId="0" xfId="0" applyNumberFormat="1" applyFont="1"/>
    <xf numFmtId="0" fontId="9" fillId="0" borderId="0" xfId="0" applyFont="1" applyAlignment="1">
      <alignment vertical="top" wrapText="1"/>
    </xf>
    <xf numFmtId="0" fontId="8" fillId="0" borderId="0" xfId="0" applyFont="1"/>
    <xf numFmtId="164" fontId="9" fillId="2" borderId="0" xfId="1" applyNumberFormat="1" applyFont="1" applyFill="1" applyBorder="1"/>
    <xf numFmtId="164" fontId="3" fillId="2" borderId="0" xfId="1" applyNumberFormat="1" applyFont="1" applyFill="1"/>
    <xf numFmtId="164" fontId="3" fillId="2" borderId="3" xfId="1" applyNumberFormat="1" applyFont="1" applyFill="1" applyBorder="1"/>
    <xf numFmtId="1" fontId="3" fillId="0" borderId="1" xfId="0" quotePrefix="1" applyNumberFormat="1" applyFont="1" applyBorder="1" applyAlignment="1">
      <alignment horizontal="center"/>
    </xf>
    <xf numFmtId="43" fontId="2" fillId="0" borderId="0" xfId="0" applyNumberFormat="1" applyFont="1"/>
    <xf numFmtId="164" fontId="10" fillId="3" borderId="0" xfId="1" applyNumberFormat="1" applyFont="1" applyFill="1"/>
    <xf numFmtId="164" fontId="2" fillId="4" borderId="5" xfId="1" applyNumberFormat="1" applyFont="1" applyFill="1" applyBorder="1"/>
    <xf numFmtId="164" fontId="2" fillId="4" borderId="4" xfId="1" applyNumberFormat="1" applyFont="1" applyFill="1" applyBorder="1"/>
    <xf numFmtId="0" fontId="2" fillId="4" borderId="6" xfId="0" applyFont="1" applyFill="1" applyBorder="1" applyAlignment="1">
      <alignment horizontal="right"/>
    </xf>
  </cellXfs>
  <cellStyles count="2">
    <cellStyle name="Komma" xfId="1" builtinId="3"/>
    <cellStyle name="Standa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rek Hooyman | P2P &amp; Verder" id="{8CF7CB66-42FD-435B-B2A5-647C7BFF57EA}" userId="S::derek@p2pverder.nl::8e67722d-22e0-4318-8479-5b17822c4ccf" providerId="AD"/>
  <person displayName="Derek Hooyman" id="{5488543E-2E23-4300-91D0-436E1821E0E5}" userId="S::Derek.Hooyman@dehoconsulting.nl::dc0abcf3-f4e7-4e61-911d-38ad486220e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7" dT="2023-02-27T18:58:50.76" personId="{8CF7CB66-42FD-435B-B2A5-647C7BFF57EA}" id="{5A59981D-91BA-41B2-90C7-5B39BF599CFD}">
    <text>Eenmalige uitgave waar afgelopen jaren reserveringen voor gemaakt zijn</text>
  </threadedComment>
  <threadedComment ref="G20" dT="2024-01-03T19:53:09.99" personId="{5488543E-2E23-4300-91D0-436E1821E0E5}" id="{1C0F2558-22EC-4C34-B047-25C2A916044E}">
    <text>Bezorging 320 euro (4x80)
4x drukkosten 1300
Licentie opmaak 380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topLeftCell="A26" zoomScale="68" zoomScaleNormal="100" workbookViewId="0">
      <pane xSplit="10080" topLeftCell="E1"/>
      <selection activeCell="D52" sqref="D52"/>
      <selection pane="topRight" activeCell="M27" sqref="M27"/>
    </sheetView>
  </sheetViews>
  <sheetFormatPr defaultColWidth="9.1796875" defaultRowHeight="12.5" x14ac:dyDescent="0.25"/>
  <cols>
    <col min="1" max="1" width="1.7265625" style="1" customWidth="1"/>
    <col min="2" max="2" width="9.1796875" style="1"/>
    <col min="3" max="3" width="2.1796875" style="1" customWidth="1"/>
    <col min="4" max="4" width="9.1796875" style="1"/>
    <col min="5" max="5" width="29.54296875" style="1" customWidth="1"/>
    <col min="6" max="6" width="2.81640625" style="1" bestFit="1" customWidth="1"/>
    <col min="7" max="7" width="10.7265625" style="1" hidden="1" customWidth="1"/>
    <col min="8" max="8" width="11.1796875" style="1" hidden="1" customWidth="1"/>
    <col min="9" max="9" width="2.453125" style="1" customWidth="1"/>
    <col min="10" max="10" width="10.7265625" style="1" customWidth="1"/>
    <col min="11" max="11" width="11.1796875" style="1" bestFit="1" customWidth="1"/>
    <col min="12" max="12" width="3.453125" style="1" customWidth="1"/>
    <col min="13" max="16384" width="9.1796875" style="1"/>
  </cols>
  <sheetData>
    <row r="1" spans="1:11" ht="13" x14ac:dyDescent="0.3">
      <c r="A1" s="6"/>
      <c r="B1" s="2" t="s">
        <v>26</v>
      </c>
    </row>
    <row r="2" spans="1:11" x14ac:dyDescent="0.25">
      <c r="E2" s="7" t="s">
        <v>29</v>
      </c>
      <c r="F2" s="17"/>
    </row>
    <row r="4" spans="1:11" ht="13" x14ac:dyDescent="0.3">
      <c r="G4" s="3" t="s">
        <v>38</v>
      </c>
      <c r="H4" s="2"/>
      <c r="I4" s="2"/>
      <c r="J4" s="18" t="s">
        <v>1</v>
      </c>
      <c r="K4" s="19"/>
    </row>
    <row r="5" spans="1:11" ht="13" x14ac:dyDescent="0.3">
      <c r="G5" s="36">
        <v>2024</v>
      </c>
      <c r="H5" s="4"/>
      <c r="I5" s="4"/>
      <c r="J5" s="20">
        <v>2025</v>
      </c>
      <c r="K5" s="21"/>
    </row>
    <row r="6" spans="1:11" ht="13" x14ac:dyDescent="0.3">
      <c r="B6" s="8" t="s">
        <v>2</v>
      </c>
      <c r="J6" s="22"/>
      <c r="K6" s="22"/>
    </row>
    <row r="7" spans="1:11" x14ac:dyDescent="0.25">
      <c r="E7" s="1" t="s">
        <v>3</v>
      </c>
      <c r="F7" s="9" t="s">
        <v>4</v>
      </c>
      <c r="G7" s="39">
        <v>5086.8100000000004</v>
      </c>
      <c r="H7" s="5"/>
      <c r="I7" s="9" t="s">
        <v>4</v>
      </c>
      <c r="J7" s="23">
        <f>400*17.5</f>
        <v>7000</v>
      </c>
      <c r="K7" s="23"/>
    </row>
    <row r="8" spans="1:11" x14ac:dyDescent="0.25">
      <c r="E8" s="1" t="s">
        <v>16</v>
      </c>
      <c r="F8" s="9"/>
      <c r="G8" s="39">
        <v>2500</v>
      </c>
      <c r="H8" s="5"/>
      <c r="I8" s="5"/>
      <c r="J8" s="24">
        <v>3000</v>
      </c>
      <c r="K8" s="23"/>
    </row>
    <row r="9" spans="1:11" x14ac:dyDescent="0.25">
      <c r="E9" s="1" t="s">
        <v>5</v>
      </c>
      <c r="G9" s="39">
        <v>10.38</v>
      </c>
      <c r="H9" s="5"/>
      <c r="I9" s="5"/>
      <c r="J9" s="24">
        <v>64.510000000000005</v>
      </c>
      <c r="K9" s="23"/>
    </row>
    <row r="10" spans="1:11" x14ac:dyDescent="0.25">
      <c r="E10" s="1" t="s">
        <v>31</v>
      </c>
      <c r="G10" s="39">
        <v>1328</v>
      </c>
      <c r="H10" s="5"/>
      <c r="I10" s="5"/>
      <c r="J10" s="24">
        <v>1250</v>
      </c>
      <c r="K10" s="23"/>
    </row>
    <row r="11" spans="1:11" x14ac:dyDescent="0.25">
      <c r="E11" s="1" t="s">
        <v>37</v>
      </c>
      <c r="G11" s="39">
        <v>1165</v>
      </c>
      <c r="H11" s="5"/>
      <c r="I11" s="5"/>
      <c r="J11" s="24">
        <v>1600</v>
      </c>
      <c r="K11" s="23"/>
    </row>
    <row r="12" spans="1:11" x14ac:dyDescent="0.25">
      <c r="E12" s="1" t="s">
        <v>34</v>
      </c>
      <c r="G12" s="39">
        <v>1211.1099999999999</v>
      </c>
      <c r="H12" s="5"/>
      <c r="I12" s="5"/>
      <c r="J12" s="24">
        <v>1250</v>
      </c>
      <c r="K12" s="23"/>
    </row>
    <row r="13" spans="1:11" ht="13.5" thickBot="1" x14ac:dyDescent="0.35">
      <c r="A13" s="17"/>
      <c r="B13" s="8" t="s">
        <v>6</v>
      </c>
      <c r="G13" s="39"/>
      <c r="H13" s="16">
        <f>SUM(G7:G12)</f>
        <v>11301.300000000001</v>
      </c>
      <c r="I13" s="5"/>
      <c r="J13" s="23"/>
      <c r="K13" s="34">
        <f>SUM(J7:J12)</f>
        <v>14164.51</v>
      </c>
    </row>
    <row r="14" spans="1:11" ht="13.5" thickTop="1" x14ac:dyDescent="0.3">
      <c r="C14" s="10"/>
      <c r="D14" s="10"/>
      <c r="G14" s="39"/>
      <c r="H14" s="11"/>
      <c r="I14" s="12"/>
      <c r="J14" s="23"/>
      <c r="K14" s="25"/>
    </row>
    <row r="15" spans="1:11" ht="13" x14ac:dyDescent="0.3">
      <c r="C15" s="8" t="s">
        <v>7</v>
      </c>
      <c r="D15" s="10"/>
      <c r="G15" s="3" t="s">
        <v>1</v>
      </c>
      <c r="H15" s="2"/>
      <c r="I15" s="2"/>
      <c r="J15" s="18" t="s">
        <v>1</v>
      </c>
      <c r="K15" s="19"/>
    </row>
    <row r="16" spans="1:11" ht="13" x14ac:dyDescent="0.3">
      <c r="D16" s="13" t="s">
        <v>8</v>
      </c>
      <c r="G16" s="36">
        <v>2024</v>
      </c>
      <c r="H16" s="4"/>
      <c r="I16" s="4"/>
      <c r="J16" s="20">
        <v>2025</v>
      </c>
      <c r="K16" s="21"/>
    </row>
    <row r="17" spans="5:11" hidden="1" x14ac:dyDescent="0.25">
      <c r="E17" s="1" t="s">
        <v>19</v>
      </c>
      <c r="G17" s="39"/>
      <c r="H17" s="5"/>
      <c r="I17" s="5"/>
      <c r="J17" s="23">
        <v>0</v>
      </c>
      <c r="K17" s="23"/>
    </row>
    <row r="18" spans="5:11" x14ac:dyDescent="0.25">
      <c r="E18" s="1" t="s">
        <v>32</v>
      </c>
      <c r="G18" s="39">
        <v>246</v>
      </c>
      <c r="H18" s="5"/>
      <c r="I18" s="5"/>
      <c r="J18" s="23">
        <v>250</v>
      </c>
      <c r="K18" s="23"/>
    </row>
    <row r="19" spans="5:11" x14ac:dyDescent="0.25">
      <c r="E19" s="1" t="s">
        <v>9</v>
      </c>
      <c r="G19" s="39">
        <v>0</v>
      </c>
      <c r="H19" s="5"/>
      <c r="I19" s="5"/>
      <c r="J19" s="24"/>
      <c r="K19" s="23"/>
    </row>
    <row r="20" spans="5:11" x14ac:dyDescent="0.25">
      <c r="E20" s="1" t="s">
        <v>10</v>
      </c>
      <c r="G20" s="39">
        <v>5563</v>
      </c>
      <c r="H20" s="5"/>
      <c r="I20" s="5"/>
      <c r="J20" s="24">
        <v>5700</v>
      </c>
      <c r="K20" s="23"/>
    </row>
    <row r="21" spans="5:11" x14ac:dyDescent="0.25">
      <c r="E21" s="1" t="s">
        <v>41</v>
      </c>
      <c r="G21" s="39"/>
      <c r="H21" s="5"/>
      <c r="I21" s="5"/>
      <c r="J21" s="24">
        <v>-1000</v>
      </c>
      <c r="K21" s="23" t="s">
        <v>39</v>
      </c>
    </row>
    <row r="22" spans="5:11" x14ac:dyDescent="0.25">
      <c r="E22" s="17" t="s">
        <v>33</v>
      </c>
      <c r="G22" s="39">
        <v>9</v>
      </c>
      <c r="H22" s="5"/>
      <c r="I22" s="5"/>
      <c r="J22" s="24">
        <v>35</v>
      </c>
      <c r="K22" s="23"/>
    </row>
    <row r="23" spans="5:11" x14ac:dyDescent="0.25">
      <c r="E23" s="1" t="s">
        <v>11</v>
      </c>
      <c r="G23" s="39">
        <v>2356</v>
      </c>
      <c r="H23" s="5"/>
      <c r="I23" s="5"/>
      <c r="J23" s="26">
        <v>3000</v>
      </c>
      <c r="K23" s="23"/>
    </row>
    <row r="24" spans="5:11" x14ac:dyDescent="0.25">
      <c r="E24" s="1" t="s">
        <v>27</v>
      </c>
      <c r="G24" s="39">
        <v>0</v>
      </c>
      <c r="H24" s="5"/>
      <c r="I24" s="5"/>
      <c r="J24" s="33">
        <v>150</v>
      </c>
      <c r="K24" s="23"/>
    </row>
    <row r="25" spans="5:11" x14ac:dyDescent="0.25">
      <c r="E25" s="1" t="s">
        <v>28</v>
      </c>
      <c r="G25" s="39">
        <v>0</v>
      </c>
      <c r="H25" s="5"/>
      <c r="I25" s="5"/>
      <c r="J25" s="33">
        <v>100</v>
      </c>
      <c r="K25" s="23"/>
    </row>
    <row r="26" spans="5:11" ht="12" customHeight="1" x14ac:dyDescent="0.25">
      <c r="E26" s="1" t="s">
        <v>30</v>
      </c>
      <c r="G26" s="39">
        <v>0</v>
      </c>
      <c r="H26" s="5"/>
      <c r="I26" s="5"/>
      <c r="J26" s="33">
        <v>200</v>
      </c>
      <c r="K26" s="23"/>
    </row>
    <row r="27" spans="5:11" x14ac:dyDescent="0.25">
      <c r="E27" s="1" t="s">
        <v>20</v>
      </c>
      <c r="G27" s="39">
        <v>1112</v>
      </c>
      <c r="H27" s="5"/>
      <c r="I27" s="5"/>
      <c r="J27" s="33">
        <v>1200</v>
      </c>
      <c r="K27" s="23"/>
    </row>
    <row r="28" spans="5:11" x14ac:dyDescent="0.25">
      <c r="E28" s="1" t="s">
        <v>24</v>
      </c>
      <c r="G28" s="39">
        <v>0</v>
      </c>
      <c r="H28" s="5"/>
      <c r="J28" s="33"/>
      <c r="K28" s="23"/>
    </row>
    <row r="29" spans="5:11" x14ac:dyDescent="0.25">
      <c r="E29" s="1" t="s">
        <v>21</v>
      </c>
      <c r="G29" s="39">
        <v>856</v>
      </c>
      <c r="H29" s="5"/>
      <c r="J29" s="33">
        <v>250</v>
      </c>
      <c r="K29" s="23"/>
    </row>
    <row r="30" spans="5:11" x14ac:dyDescent="0.25">
      <c r="E30" s="1" t="s">
        <v>42</v>
      </c>
      <c r="G30" s="39"/>
      <c r="H30" s="5"/>
      <c r="J30" s="33">
        <v>250</v>
      </c>
      <c r="K30" s="23"/>
    </row>
    <row r="31" spans="5:11" x14ac:dyDescent="0.25">
      <c r="E31" s="1" t="s">
        <v>36</v>
      </c>
      <c r="G31" s="39">
        <v>0</v>
      </c>
      <c r="H31" s="5"/>
      <c r="J31" s="33">
        <v>380</v>
      </c>
      <c r="K31" s="23"/>
    </row>
    <row r="32" spans="5:11" x14ac:dyDescent="0.25">
      <c r="E32" s="1" t="s">
        <v>35</v>
      </c>
      <c r="G32" s="39">
        <v>0</v>
      </c>
      <c r="H32" s="5"/>
      <c r="I32" s="5"/>
      <c r="J32" s="23">
        <v>200</v>
      </c>
      <c r="K32" s="23"/>
    </row>
    <row r="33" spans="1:11" ht="13" x14ac:dyDescent="0.3">
      <c r="G33" s="39"/>
      <c r="H33" s="5">
        <f>SUM(G17:G29)</f>
        <v>10142</v>
      </c>
      <c r="I33" s="5"/>
      <c r="J33" s="23"/>
      <c r="K33" s="34">
        <f>SUM(J17:J32)</f>
        <v>10715</v>
      </c>
    </row>
    <row r="34" spans="1:11" x14ac:dyDescent="0.25">
      <c r="D34" s="13" t="s">
        <v>12</v>
      </c>
      <c r="G34" s="39"/>
      <c r="H34" s="5"/>
      <c r="I34" s="5"/>
      <c r="J34" s="23"/>
      <c r="K34" s="23"/>
    </row>
    <row r="35" spans="1:11" x14ac:dyDescent="0.25">
      <c r="A35" s="17"/>
      <c r="E35" s="1" t="s">
        <v>25</v>
      </c>
      <c r="G35" s="39">
        <f>21.78*12</f>
        <v>261.36</v>
      </c>
      <c r="H35" s="5"/>
      <c r="I35" s="5"/>
      <c r="J35" s="24">
        <v>275</v>
      </c>
      <c r="K35" s="23"/>
    </row>
    <row r="36" spans="1:11" x14ac:dyDescent="0.25">
      <c r="A36" s="17"/>
      <c r="E36" s="1" t="s">
        <v>18</v>
      </c>
      <c r="G36" s="39">
        <v>192</v>
      </c>
      <c r="H36" s="5"/>
      <c r="I36" s="5"/>
      <c r="J36" s="24">
        <v>200</v>
      </c>
      <c r="K36" s="23"/>
    </row>
    <row r="37" spans="1:11" ht="14.25" customHeight="1" x14ac:dyDescent="0.25">
      <c r="A37" s="17"/>
      <c r="E37" s="31" t="s">
        <v>17</v>
      </c>
      <c r="G37" s="39"/>
      <c r="H37" s="5"/>
      <c r="I37" s="5"/>
      <c r="J37" s="24"/>
      <c r="K37" s="23"/>
    </row>
    <row r="38" spans="1:11" ht="13" x14ac:dyDescent="0.3">
      <c r="G38" s="39"/>
      <c r="H38" s="5">
        <f>SUM(G35:G37)</f>
        <v>453.36</v>
      </c>
      <c r="I38" s="5"/>
      <c r="J38" s="23"/>
      <c r="K38" s="34">
        <f>SUM(J35:J37)</f>
        <v>475</v>
      </c>
    </row>
    <row r="39" spans="1:11" x14ac:dyDescent="0.25">
      <c r="D39" s="13" t="s">
        <v>13</v>
      </c>
      <c r="G39" s="39"/>
      <c r="H39" s="5"/>
      <c r="I39" s="5"/>
      <c r="J39" s="23"/>
      <c r="K39" s="23"/>
    </row>
    <row r="40" spans="1:11" x14ac:dyDescent="0.25">
      <c r="A40" s="17"/>
      <c r="E40" s="1" t="s">
        <v>22</v>
      </c>
      <c r="G40" s="39">
        <v>211</v>
      </c>
      <c r="H40" s="5"/>
      <c r="I40" s="5"/>
      <c r="J40" s="23">
        <v>300</v>
      </c>
      <c r="K40" s="23"/>
    </row>
    <row r="41" spans="1:11" x14ac:dyDescent="0.25">
      <c r="A41" s="17"/>
      <c r="E41" s="1" t="s">
        <v>23</v>
      </c>
      <c r="G41" s="39">
        <v>468</v>
      </c>
      <c r="H41" s="5"/>
      <c r="I41" s="5"/>
      <c r="J41" s="23">
        <v>450</v>
      </c>
      <c r="K41" s="23"/>
    </row>
    <row r="42" spans="1:11" x14ac:dyDescent="0.25">
      <c r="A42" s="17"/>
      <c r="E42" s="17" t="s">
        <v>31</v>
      </c>
      <c r="G42" s="39">
        <v>1155</v>
      </c>
      <c r="H42" s="5"/>
      <c r="I42" s="5"/>
      <c r="J42" s="23">
        <v>1155</v>
      </c>
      <c r="K42" s="23"/>
    </row>
    <row r="43" spans="1:11" x14ac:dyDescent="0.25">
      <c r="A43" s="17"/>
      <c r="E43" s="1" t="s">
        <v>40</v>
      </c>
      <c r="G43" s="40"/>
      <c r="H43" s="5" t="s">
        <v>0</v>
      </c>
      <c r="I43" s="5"/>
      <c r="J43" s="27">
        <v>440</v>
      </c>
      <c r="K43" s="23"/>
    </row>
    <row r="44" spans="1:11" x14ac:dyDescent="0.25">
      <c r="A44" s="17"/>
      <c r="G44" s="39"/>
      <c r="H44" s="5"/>
      <c r="I44" s="5"/>
      <c r="J44" s="28"/>
      <c r="K44" s="23"/>
    </row>
    <row r="45" spans="1:11" ht="13.5" thickBot="1" x14ac:dyDescent="0.35">
      <c r="G45" s="39"/>
      <c r="H45" s="14">
        <f>SUM(G40:G43)</f>
        <v>1834</v>
      </c>
      <c r="I45" s="12"/>
      <c r="J45" s="23"/>
      <c r="K45" s="35">
        <f>SUM(J40:J43)</f>
        <v>2345</v>
      </c>
    </row>
    <row r="46" spans="1:11" x14ac:dyDescent="0.25">
      <c r="G46" s="39"/>
      <c r="H46" s="12"/>
      <c r="I46" s="12"/>
      <c r="J46" s="23"/>
      <c r="K46" s="28"/>
    </row>
    <row r="47" spans="1:11" ht="13.5" thickBot="1" x14ac:dyDescent="0.35">
      <c r="A47" s="17"/>
      <c r="B47" s="8" t="s">
        <v>14</v>
      </c>
      <c r="G47" s="39"/>
      <c r="H47" s="5">
        <f>H45+H38+H33</f>
        <v>12429.36</v>
      </c>
      <c r="I47" s="5"/>
      <c r="J47" s="23"/>
      <c r="K47" s="23">
        <f>K45+K38+K33</f>
        <v>13535</v>
      </c>
    </row>
    <row r="48" spans="1:11" ht="13" thickTop="1" x14ac:dyDescent="0.25">
      <c r="G48" s="39"/>
      <c r="H48" s="11"/>
      <c r="I48" s="12"/>
      <c r="J48" s="23"/>
      <c r="K48" s="25"/>
    </row>
    <row r="49" spans="2:11" ht="13.5" thickBot="1" x14ac:dyDescent="0.35">
      <c r="B49" s="8" t="s">
        <v>15</v>
      </c>
      <c r="F49" s="15"/>
      <c r="G49" s="41" t="s">
        <v>4</v>
      </c>
      <c r="H49" s="38">
        <f>+H13-H33-H38-H45</f>
        <v>-1128.059999999999</v>
      </c>
      <c r="I49" s="5"/>
      <c r="J49" s="29" t="s">
        <v>4</v>
      </c>
      <c r="K49" s="23">
        <f>+K13-K33-K38-K45</f>
        <v>629.51000000000022</v>
      </c>
    </row>
    <row r="50" spans="2:11" ht="13" thickTop="1" x14ac:dyDescent="0.25">
      <c r="G50" s="5"/>
      <c r="H50" s="11"/>
      <c r="I50" s="12"/>
      <c r="J50" s="5"/>
      <c r="K50" s="11"/>
    </row>
    <row r="51" spans="2:11" ht="13" x14ac:dyDescent="0.3">
      <c r="B51" s="32"/>
      <c r="J51" s="37"/>
      <c r="K51" s="30"/>
    </row>
    <row r="52" spans="2:11" x14ac:dyDescent="0.25">
      <c r="J52" s="37"/>
      <c r="K52" s="37"/>
    </row>
    <row r="53" spans="2:11" x14ac:dyDescent="0.25">
      <c r="H53" s="30"/>
    </row>
    <row r="54" spans="2:11" x14ac:dyDescent="0.25">
      <c r="E54" s="30"/>
      <c r="H54" s="30"/>
      <c r="K54" s="37"/>
    </row>
    <row r="55" spans="2:11" x14ac:dyDescent="0.25">
      <c r="E55" s="30"/>
      <c r="H55" s="37"/>
      <c r="J55" s="37"/>
    </row>
    <row r="56" spans="2:11" x14ac:dyDescent="0.25">
      <c r="E56" s="37"/>
    </row>
    <row r="57" spans="2:11" x14ac:dyDescent="0.25">
      <c r="E57" s="37"/>
    </row>
    <row r="60" spans="2:11" x14ac:dyDescent="0.25">
      <c r="J60" s="37"/>
    </row>
    <row r="63" spans="2:11" x14ac:dyDescent="0.25">
      <c r="J63" s="37"/>
    </row>
  </sheetData>
  <conditionalFormatting sqref="K4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 2025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Derek Hooyman</cp:lastModifiedBy>
  <cp:lastPrinted>2023-03-13T12:45:14Z</cp:lastPrinted>
  <dcterms:created xsi:type="dcterms:W3CDTF">2008-02-24T16:06:09Z</dcterms:created>
  <dcterms:modified xsi:type="dcterms:W3CDTF">2025-02-12T20:08:01Z</dcterms:modified>
</cp:coreProperties>
</file>